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showInkAnnotation="0" autoCompressPictures="0"/>
  <bookViews>
    <workbookView xWindow="0" yWindow="0" windowWidth="24840" windowHeight="15600" tabRatio="500"/>
  </bookViews>
  <sheets>
    <sheet name="Sheet3" sheetId="3" r:id="rId1"/>
    <sheet name="Votes by Party" sheetId="1" r:id="rId2"/>
    <sheet name="Turnout" sheetId="2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31" i="1" l="1"/>
  <c r="N33" i="1"/>
  <c r="N34" i="1"/>
  <c r="M34" i="1"/>
  <c r="L34" i="1"/>
  <c r="K34" i="1"/>
  <c r="J34" i="1"/>
  <c r="E5" i="2"/>
  <c r="C5" i="2"/>
  <c r="D5" i="2"/>
  <c r="B5" i="2"/>
  <c r="E4" i="2"/>
  <c r="E3" i="2"/>
  <c r="F33" i="1"/>
  <c r="C33" i="1"/>
  <c r="C31" i="1"/>
  <c r="C34" i="1"/>
  <c r="B31" i="1"/>
  <c r="B33" i="1"/>
  <c r="B34" i="1"/>
  <c r="D31" i="1"/>
  <c r="D33" i="1"/>
  <c r="D34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1" i="1"/>
  <c r="E33" i="1"/>
  <c r="E34" i="1"/>
  <c r="F31" i="1"/>
  <c r="F34" i="1"/>
  <c r="G31" i="1"/>
  <c r="G33" i="1"/>
  <c r="G34" i="1"/>
  <c r="H31" i="1"/>
  <c r="H33" i="1"/>
  <c r="H34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1" i="1"/>
  <c r="I33" i="1"/>
  <c r="I34" i="1"/>
  <c r="M9" i="1"/>
  <c r="N9" i="1"/>
  <c r="M8" i="1"/>
  <c r="N8" i="1"/>
  <c r="M10" i="1"/>
  <c r="N10" i="1"/>
  <c r="M11" i="1"/>
  <c r="N11" i="1"/>
  <c r="M12" i="1"/>
  <c r="N12" i="1"/>
  <c r="M13" i="1"/>
  <c r="N13" i="1"/>
  <c r="M14" i="1"/>
  <c r="N14" i="1"/>
  <c r="M15" i="1"/>
  <c r="N15" i="1"/>
  <c r="M16" i="1"/>
  <c r="N16" i="1"/>
  <c r="M17" i="1"/>
  <c r="N17" i="1"/>
  <c r="M18" i="1"/>
  <c r="N18" i="1"/>
  <c r="M19" i="1"/>
  <c r="N19" i="1"/>
  <c r="M20" i="1"/>
  <c r="N20" i="1"/>
  <c r="M21" i="1"/>
  <c r="N21" i="1"/>
  <c r="M22" i="1"/>
  <c r="N22" i="1"/>
  <c r="M23" i="1"/>
  <c r="N23" i="1"/>
  <c r="M24" i="1"/>
  <c r="N24" i="1"/>
  <c r="M25" i="1"/>
  <c r="N25" i="1"/>
  <c r="M26" i="1"/>
  <c r="N26" i="1"/>
  <c r="M27" i="1"/>
  <c r="N27" i="1"/>
  <c r="M28" i="1"/>
  <c r="N28" i="1"/>
  <c r="M29" i="1"/>
  <c r="N29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1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1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1" i="1"/>
  <c r="M31" i="1"/>
  <c r="K33" i="1"/>
  <c r="L33" i="1"/>
  <c r="M33" i="1"/>
  <c r="J33" i="1"/>
</calcChain>
</file>

<file path=xl/sharedStrings.xml><?xml version="1.0" encoding="utf-8"?>
<sst xmlns="http://schemas.openxmlformats.org/spreadsheetml/2006/main" count="53" uniqueCount="48">
  <si>
    <t>Total</t>
  </si>
  <si>
    <t>% below (above) 2012</t>
  </si>
  <si>
    <t>Oddballs</t>
  </si>
  <si>
    <t>2014 Turnout</t>
  </si>
  <si>
    <t>Special municipalities</t>
  </si>
  <si>
    <t>Eligible voters</t>
  </si>
  <si>
    <t>Total votes</t>
  </si>
  <si>
    <t>Valid votes</t>
  </si>
  <si>
    <t>Turnout</t>
  </si>
  <si>
    <t>Counties/cities</t>
  </si>
  <si>
    <t>All Taiwan</t>
  </si>
  <si>
    <t>2012 Presidential Election</t>
  </si>
  <si>
    <t>2014 Local Executives Elections</t>
  </si>
  <si>
    <t>2014 Votes - 2012 Votes</t>
  </si>
  <si>
    <t>Nantou 南投縣</t>
  </si>
  <si>
    <t>Chiayi City 嘉義市</t>
  </si>
  <si>
    <t>Chiayi County 嘉義縣</t>
  </si>
  <si>
    <t>Keelung 基隆市</t>
  </si>
  <si>
    <t>Yilan 宜蘭縣</t>
  </si>
  <si>
    <t>Pingtung 屏東縣</t>
  </si>
  <si>
    <t>Changhua 彰化縣</t>
  </si>
  <si>
    <t>New Taipei 新北市</t>
  </si>
  <si>
    <t>Hsinchu City 新竹市</t>
  </si>
  <si>
    <t>Hsinchu County 新竹縣</t>
  </si>
  <si>
    <t>Taoyuan 桃園縣</t>
  </si>
  <si>
    <t>Penghu 澎湖縣</t>
  </si>
  <si>
    <t>Taichung 台中市</t>
  </si>
  <si>
    <t>Taipei 台北市</t>
  </si>
  <si>
    <t>Tainan 台南市</t>
  </si>
  <si>
    <t>Taitung 台東縣</t>
  </si>
  <si>
    <t>Hualian 花蓮縣</t>
  </si>
  <si>
    <t>Miaoli 苗栗縣</t>
  </si>
  <si>
    <t>Kinmen 金門縣</t>
  </si>
  <si>
    <t>Lienchiang (Mazu) 連江縣</t>
  </si>
  <si>
    <t>Yunlin 雲林縣</t>
  </si>
  <si>
    <t>Kaohsiung 高雄市</t>
  </si>
  <si>
    <r>
      <t xml:space="preserve">Tsai Ing-wen
</t>
    </r>
    <r>
      <rPr>
        <sz val="12"/>
        <color theme="1"/>
        <rFont val="Calibri"/>
        <family val="2"/>
        <scheme val="minor"/>
      </rPr>
      <t>蔡英文</t>
    </r>
  </si>
  <si>
    <r>
      <t xml:space="preserve">Ma Ying-jeou
</t>
    </r>
    <r>
      <rPr>
        <sz val="12"/>
        <color theme="1"/>
        <rFont val="Calibri"/>
        <family val="2"/>
        <scheme val="minor"/>
      </rPr>
      <t>馬英九</t>
    </r>
  </si>
  <si>
    <r>
      <t xml:space="preserve">James Soong
</t>
    </r>
    <r>
      <rPr>
        <sz val="12"/>
        <color theme="1"/>
        <rFont val="Calibri"/>
        <family val="2"/>
        <scheme val="minor"/>
      </rPr>
      <t>宋楚瑜</t>
    </r>
  </si>
  <si>
    <r>
      <t xml:space="preserve">Total valid votes </t>
    </r>
    <r>
      <rPr>
        <sz val="12"/>
        <color theme="1"/>
        <rFont val="Calibri"/>
        <family val="2"/>
        <scheme val="minor"/>
      </rPr>
      <t>有效票</t>
    </r>
  </si>
  <si>
    <r>
      <t xml:space="preserve">DPP           </t>
    </r>
    <r>
      <rPr>
        <sz val="12"/>
        <color theme="1"/>
        <rFont val="Lantinghei TC Extralight"/>
        <family val="2"/>
      </rPr>
      <t>民進黨</t>
    </r>
  </si>
  <si>
    <r>
      <t xml:space="preserve">KMT          </t>
    </r>
    <r>
      <rPr>
        <sz val="12"/>
        <color theme="1"/>
        <rFont val="Lantinghei TC Extralight"/>
        <family val="2"/>
      </rPr>
      <t>國民黨</t>
    </r>
  </si>
  <si>
    <r>
      <t xml:space="preserve">Other             </t>
    </r>
    <r>
      <rPr>
        <sz val="12"/>
        <color theme="1"/>
        <rFont val="Lantinghei TC Extralight"/>
        <family val="2"/>
      </rPr>
      <t>其他</t>
    </r>
  </si>
  <si>
    <t>Total w/o oddballs (highlighted)</t>
  </si>
  <si>
    <t>Prepared by Kharis Templeman</t>
  </si>
  <si>
    <t>1.15.2015</t>
  </si>
  <si>
    <t>Taiwan Democracy Project</t>
  </si>
  <si>
    <t>Comparison of 2014 to 2012 Taiwan Election Vote Totals, by Party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</si>
</sst>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Lantinghei TC Extralight"/>
      <family val="2"/>
    </font>
    <font>
      <sz val="12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NumberFormat="1" applyFont="1" applyFill="1" applyBorder="1" applyAlignment="1"/>
    <xf numFmtId="3" fontId="0" fillId="0" borderId="0" xfId="0" applyNumberFormat="1" applyFont="1" applyFill="1" applyBorder="1" applyAlignment="1"/>
    <xf numFmtId="10" fontId="0" fillId="0" borderId="0" xfId="0" applyNumberFormat="1" applyFont="1" applyFill="1" applyBorder="1" applyAlignment="1"/>
    <xf numFmtId="0" fontId="0" fillId="0" borderId="0" xfId="0" applyBorder="1"/>
    <xf numFmtId="3" fontId="0" fillId="2" borderId="0" xfId="0" applyNumberFormat="1" applyFont="1" applyFill="1" applyBorder="1" applyAlignment="1"/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wrapText="1"/>
    </xf>
    <xf numFmtId="3" fontId="0" fillId="0" borderId="0" xfId="0" applyNumberFormat="1" applyFont="1" applyBorder="1"/>
    <xf numFmtId="0" fontId="0" fillId="2" borderId="0" xfId="0" applyFont="1" applyFill="1" applyBorder="1"/>
    <xf numFmtId="0" fontId="0" fillId="0" borderId="0" xfId="0" applyFont="1" applyFill="1" applyBorder="1"/>
    <xf numFmtId="0" fontId="0" fillId="0" borderId="0" xfId="0" applyFont="1"/>
    <xf numFmtId="3" fontId="5" fillId="0" borderId="0" xfId="0" applyNumberFormat="1" applyFont="1" applyBorder="1"/>
    <xf numFmtId="3" fontId="5" fillId="0" borderId="0" xfId="0" applyNumberFormat="1" applyFont="1" applyFill="1" applyBorder="1"/>
    <xf numFmtId="3" fontId="5" fillId="2" borderId="0" xfId="0" applyNumberFormat="1" applyFont="1" applyFill="1" applyBorder="1"/>
    <xf numFmtId="0" fontId="0" fillId="0" borderId="1" xfId="0" applyFont="1" applyBorder="1"/>
    <xf numFmtId="0" fontId="0" fillId="0" borderId="1" xfId="0" applyFont="1" applyBorder="1" applyAlignment="1">
      <alignment horizontal="center" wrapText="1"/>
    </xf>
    <xf numFmtId="0" fontId="0" fillId="0" borderId="2" xfId="0" applyFont="1" applyBorder="1"/>
    <xf numFmtId="0" fontId="0" fillId="0" borderId="2" xfId="0" applyFont="1" applyBorder="1" applyAlignment="1">
      <alignment horizontal="center" wrapText="1"/>
    </xf>
    <xf numFmtId="0" fontId="0" fillId="0" borderId="3" xfId="0" applyFont="1" applyBorder="1"/>
    <xf numFmtId="3" fontId="0" fillId="0" borderId="3" xfId="0" applyNumberFormat="1" applyFont="1" applyFill="1" applyBorder="1" applyAlignment="1"/>
    <xf numFmtId="3" fontId="0" fillId="0" borderId="3" xfId="0" applyNumberFormat="1" applyFont="1" applyBorder="1"/>
    <xf numFmtId="10" fontId="0" fillId="0" borderId="3" xfId="0" applyNumberFormat="1" applyFont="1" applyFill="1" applyBorder="1" applyAlignment="1"/>
    <xf numFmtId="0" fontId="0" fillId="0" borderId="4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3" fontId="0" fillId="0" borderId="5" xfId="0" applyNumberFormat="1" applyFont="1" applyFill="1" applyBorder="1" applyAlignment="1"/>
    <xf numFmtId="3" fontId="5" fillId="0" borderId="5" xfId="0" applyNumberFormat="1" applyFont="1" applyBorder="1"/>
    <xf numFmtId="3" fontId="0" fillId="0" borderId="7" xfId="0" applyNumberFormat="1" applyFont="1" applyFill="1" applyBorder="1" applyAlignment="1"/>
    <xf numFmtId="3" fontId="0" fillId="0" borderId="5" xfId="0" applyNumberFormat="1" applyFont="1" applyBorder="1"/>
    <xf numFmtId="0" fontId="0" fillId="0" borderId="8" xfId="0" applyFont="1" applyBorder="1" applyAlignment="1">
      <alignment horizontal="center" wrapText="1"/>
    </xf>
    <xf numFmtId="0" fontId="0" fillId="0" borderId="9" xfId="0" applyFont="1" applyBorder="1" applyAlignment="1">
      <alignment horizontal="center" wrapText="1"/>
    </xf>
    <xf numFmtId="0" fontId="0" fillId="0" borderId="10" xfId="0" applyFont="1" applyBorder="1" applyAlignment="1">
      <alignment horizontal="center" wrapText="1"/>
    </xf>
    <xf numFmtId="3" fontId="0" fillId="0" borderId="9" xfId="0" applyNumberFormat="1" applyFont="1" applyFill="1" applyBorder="1" applyAlignment="1"/>
    <xf numFmtId="3" fontId="0" fillId="0" borderId="11" xfId="0" applyNumberFormat="1" applyFont="1" applyFill="1" applyBorder="1" applyAlignment="1"/>
    <xf numFmtId="3" fontId="0" fillId="0" borderId="9" xfId="0" applyNumberFormat="1" applyFont="1" applyBorder="1"/>
    <xf numFmtId="3" fontId="0" fillId="0" borderId="7" xfId="0" applyNumberFormat="1" applyFont="1" applyBorder="1"/>
    <xf numFmtId="10" fontId="0" fillId="0" borderId="5" xfId="0" applyNumberFormat="1" applyFont="1" applyFill="1" applyBorder="1" applyAlignment="1"/>
  </cellXfs>
  <cellStyles count="2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5"/>
  <sheetViews>
    <sheetView tabSelected="1" workbookViewId="0">
      <selection activeCell="C9" sqref="C9"/>
    </sheetView>
  </sheetViews>
  <sheetFormatPr baseColWidth="10" defaultRowHeight="15" x14ac:dyDescent="0"/>
  <sheetData>
    <row r="2" spans="1:1">
      <c r="A2" t="s">
        <v>47</v>
      </c>
    </row>
    <row r="3" spans="1:1">
      <c r="A3" t="s">
        <v>44</v>
      </c>
    </row>
    <row r="4" spans="1:1">
      <c r="A4" t="s">
        <v>46</v>
      </c>
    </row>
    <row r="5" spans="1:1">
      <c r="A5" t="s">
        <v>45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39"/>
  <sheetViews>
    <sheetView topLeftCell="A7" workbookViewId="0">
      <selection activeCell="B37" sqref="B37"/>
    </sheetView>
  </sheetViews>
  <sheetFormatPr baseColWidth="10" defaultRowHeight="15" x14ac:dyDescent="0"/>
  <cols>
    <col min="1" max="1" width="27.1640625" style="12" customWidth="1"/>
    <col min="2" max="14" width="14.33203125" style="12" customWidth="1"/>
  </cols>
  <sheetData>
    <row r="4" spans="1:20">
      <c r="A4" s="6"/>
      <c r="B4" s="7" t="s">
        <v>11</v>
      </c>
      <c r="C4" s="7"/>
      <c r="D4" s="7"/>
      <c r="E4" s="7"/>
      <c r="F4" s="7" t="s">
        <v>12</v>
      </c>
      <c r="G4" s="7"/>
      <c r="H4" s="7"/>
      <c r="I4" s="7"/>
      <c r="J4" s="7" t="s">
        <v>13</v>
      </c>
      <c r="K4" s="7"/>
      <c r="L4" s="7"/>
      <c r="M4" s="7"/>
      <c r="N4" s="6"/>
      <c r="O4" s="4"/>
      <c r="P4" s="4"/>
      <c r="Q4" s="4"/>
      <c r="R4" s="4"/>
      <c r="S4" s="4"/>
      <c r="T4" s="4"/>
    </row>
    <row r="5" spans="1:20" ht="15" customHeight="1">
      <c r="A5" s="16"/>
      <c r="B5" s="24" t="s">
        <v>36</v>
      </c>
      <c r="C5" s="17" t="s">
        <v>37</v>
      </c>
      <c r="D5" s="17" t="s">
        <v>38</v>
      </c>
      <c r="E5" s="31" t="s">
        <v>39</v>
      </c>
      <c r="F5" s="17" t="s">
        <v>40</v>
      </c>
      <c r="G5" s="17" t="s">
        <v>41</v>
      </c>
      <c r="H5" s="17" t="s">
        <v>42</v>
      </c>
      <c r="I5" s="17" t="s">
        <v>39</v>
      </c>
      <c r="J5" s="24" t="s">
        <v>40</v>
      </c>
      <c r="K5" s="17" t="s">
        <v>41</v>
      </c>
      <c r="L5" s="17" t="s">
        <v>42</v>
      </c>
      <c r="M5" s="31" t="s">
        <v>39</v>
      </c>
      <c r="N5" s="17" t="s">
        <v>1</v>
      </c>
      <c r="O5" s="4"/>
      <c r="P5" s="4"/>
      <c r="Q5" s="4"/>
      <c r="R5" s="4"/>
      <c r="S5" s="4"/>
      <c r="T5" s="4"/>
    </row>
    <row r="6" spans="1:20">
      <c r="A6" s="6"/>
      <c r="B6" s="25"/>
      <c r="C6" s="8"/>
      <c r="D6" s="8"/>
      <c r="E6" s="32"/>
      <c r="F6" s="8"/>
      <c r="G6" s="8"/>
      <c r="H6" s="8"/>
      <c r="I6" s="8"/>
      <c r="J6" s="25"/>
      <c r="K6" s="8"/>
      <c r="L6" s="8"/>
      <c r="M6" s="32"/>
      <c r="N6" s="8"/>
      <c r="O6" s="4"/>
      <c r="P6" s="4"/>
      <c r="Q6" s="4"/>
      <c r="R6" s="4"/>
      <c r="S6" s="4"/>
      <c r="T6" s="4"/>
    </row>
    <row r="7" spans="1:20" ht="16" thickBot="1">
      <c r="A7" s="18"/>
      <c r="B7" s="26"/>
      <c r="C7" s="19"/>
      <c r="D7" s="19"/>
      <c r="E7" s="33"/>
      <c r="F7" s="19"/>
      <c r="G7" s="19"/>
      <c r="H7" s="19"/>
      <c r="I7" s="19"/>
      <c r="J7" s="26"/>
      <c r="K7" s="19"/>
      <c r="L7" s="19"/>
      <c r="M7" s="33"/>
      <c r="N7" s="19"/>
      <c r="O7" s="4"/>
      <c r="P7" s="4"/>
      <c r="Q7" s="4"/>
      <c r="R7" s="4"/>
      <c r="S7" s="4"/>
      <c r="T7" s="4"/>
    </row>
    <row r="8" spans="1:20" s="1" customFormat="1" ht="16" thickTop="1">
      <c r="A8" s="6" t="s">
        <v>14</v>
      </c>
      <c r="B8" s="27">
        <v>123077</v>
      </c>
      <c r="C8" s="2">
        <v>158703</v>
      </c>
      <c r="D8" s="2">
        <v>8726</v>
      </c>
      <c r="E8" s="34">
        <f t="shared" ref="E8:E29" si="0">B8+C8+D8</f>
        <v>290506</v>
      </c>
      <c r="F8" s="2">
        <v>143719</v>
      </c>
      <c r="G8" s="2">
        <v>149361</v>
      </c>
      <c r="H8" s="2">
        <v>0</v>
      </c>
      <c r="I8" s="2">
        <f>F8+G8+H8</f>
        <v>293080</v>
      </c>
      <c r="J8" s="30">
        <f t="shared" ref="J8:J29" si="1">F8-B8</f>
        <v>20642</v>
      </c>
      <c r="K8" s="9">
        <f t="shared" ref="K8:K29" si="2">G8-C8</f>
        <v>-9342</v>
      </c>
      <c r="L8" s="9">
        <f t="shared" ref="L8:L29" si="3">H8-D8</f>
        <v>-8726</v>
      </c>
      <c r="M8" s="34">
        <f t="shared" ref="M8:M29" si="4">I8-E8</f>
        <v>2574</v>
      </c>
      <c r="N8" s="3">
        <f t="shared" ref="N8:N34" si="5">M8/E8</f>
        <v>8.860402194791157E-3</v>
      </c>
    </row>
    <row r="9" spans="1:20">
      <c r="A9" s="6" t="s">
        <v>15</v>
      </c>
      <c r="B9" s="27">
        <v>76711</v>
      </c>
      <c r="C9" s="2">
        <v>69535</v>
      </c>
      <c r="D9" s="2">
        <v>4042</v>
      </c>
      <c r="E9" s="34">
        <f t="shared" si="0"/>
        <v>150288</v>
      </c>
      <c r="F9" s="6">
        <v>74698</v>
      </c>
      <c r="G9" s="6">
        <v>66108</v>
      </c>
      <c r="H9" s="2">
        <v>4496</v>
      </c>
      <c r="I9" s="2">
        <f t="shared" ref="I9:I29" si="6">F9+G9+H9</f>
        <v>145302</v>
      </c>
      <c r="J9" s="30">
        <f t="shared" si="1"/>
        <v>-2013</v>
      </c>
      <c r="K9" s="9">
        <f t="shared" si="2"/>
        <v>-3427</v>
      </c>
      <c r="L9" s="9">
        <f t="shared" si="3"/>
        <v>454</v>
      </c>
      <c r="M9" s="34">
        <f t="shared" si="4"/>
        <v>-4986</v>
      </c>
      <c r="N9" s="3">
        <f t="shared" si="5"/>
        <v>-3.3176301501117854E-2</v>
      </c>
      <c r="O9" s="4"/>
      <c r="P9" s="4"/>
      <c r="Q9" s="4"/>
      <c r="R9" s="4"/>
      <c r="S9" s="4"/>
      <c r="T9" s="4"/>
    </row>
    <row r="10" spans="1:20">
      <c r="A10" s="6" t="s">
        <v>16</v>
      </c>
      <c r="B10" s="28">
        <v>181463</v>
      </c>
      <c r="C10" s="13">
        <v>120946</v>
      </c>
      <c r="D10" s="13">
        <v>7364</v>
      </c>
      <c r="E10" s="34">
        <f t="shared" si="0"/>
        <v>309773</v>
      </c>
      <c r="F10" s="14">
        <v>193399</v>
      </c>
      <c r="G10" s="14">
        <v>104488</v>
      </c>
      <c r="H10" s="14">
        <v>8639</v>
      </c>
      <c r="I10" s="2">
        <f t="shared" si="6"/>
        <v>306526</v>
      </c>
      <c r="J10" s="30">
        <f t="shared" si="1"/>
        <v>11936</v>
      </c>
      <c r="K10" s="9">
        <f t="shared" si="2"/>
        <v>-16458</v>
      </c>
      <c r="L10" s="9">
        <f t="shared" si="3"/>
        <v>1275</v>
      </c>
      <c r="M10" s="34">
        <f t="shared" si="4"/>
        <v>-3247</v>
      </c>
      <c r="N10" s="3">
        <f t="shared" si="5"/>
        <v>-1.0481868981479988E-2</v>
      </c>
      <c r="O10" s="4"/>
      <c r="P10" s="4"/>
      <c r="Q10" s="4"/>
      <c r="R10" s="4"/>
      <c r="S10" s="4"/>
      <c r="T10" s="4"/>
    </row>
    <row r="11" spans="1:20">
      <c r="A11" s="6" t="s">
        <v>17</v>
      </c>
      <c r="B11" s="27">
        <v>79562</v>
      </c>
      <c r="C11" s="2">
        <v>128294</v>
      </c>
      <c r="D11" s="2">
        <v>8533</v>
      </c>
      <c r="E11" s="34">
        <f t="shared" si="0"/>
        <v>216389</v>
      </c>
      <c r="F11" s="6">
        <v>101010</v>
      </c>
      <c r="G11" s="6">
        <v>52198</v>
      </c>
      <c r="H11" s="2">
        <v>36830</v>
      </c>
      <c r="I11" s="2">
        <f t="shared" si="6"/>
        <v>190038</v>
      </c>
      <c r="J11" s="30">
        <f t="shared" si="1"/>
        <v>21448</v>
      </c>
      <c r="K11" s="9">
        <f t="shared" si="2"/>
        <v>-76096</v>
      </c>
      <c r="L11" s="9">
        <f t="shared" si="3"/>
        <v>28297</v>
      </c>
      <c r="M11" s="34">
        <f t="shared" si="4"/>
        <v>-26351</v>
      </c>
      <c r="N11" s="3">
        <f t="shared" si="5"/>
        <v>-0.12177606070548873</v>
      </c>
      <c r="O11" s="4"/>
      <c r="P11" s="4"/>
      <c r="Q11" s="4"/>
      <c r="R11" s="4"/>
      <c r="S11" s="4"/>
      <c r="T11" s="4"/>
    </row>
    <row r="12" spans="1:20">
      <c r="A12" s="6" t="s">
        <v>18</v>
      </c>
      <c r="B12" s="27">
        <v>135156</v>
      </c>
      <c r="C12" s="2">
        <v>115496</v>
      </c>
      <c r="D12" s="2">
        <v>6652</v>
      </c>
      <c r="E12" s="34">
        <f t="shared" si="0"/>
        <v>257304</v>
      </c>
      <c r="F12" s="6">
        <v>160253</v>
      </c>
      <c r="G12" s="6">
        <v>90320</v>
      </c>
      <c r="H12" s="2">
        <v>0</v>
      </c>
      <c r="I12" s="2">
        <f t="shared" si="6"/>
        <v>250573</v>
      </c>
      <c r="J12" s="30">
        <f t="shared" si="1"/>
        <v>25097</v>
      </c>
      <c r="K12" s="9">
        <f t="shared" si="2"/>
        <v>-25176</v>
      </c>
      <c r="L12" s="9">
        <f t="shared" si="3"/>
        <v>-6652</v>
      </c>
      <c r="M12" s="34">
        <f t="shared" si="4"/>
        <v>-6731</v>
      </c>
      <c r="N12" s="3">
        <f t="shared" si="5"/>
        <v>-2.6159717688026614E-2</v>
      </c>
      <c r="O12" s="4"/>
      <c r="P12" s="4"/>
      <c r="Q12" s="4"/>
      <c r="R12" s="4"/>
      <c r="S12" s="4"/>
      <c r="T12" s="4"/>
    </row>
    <row r="13" spans="1:20">
      <c r="A13" s="6" t="s">
        <v>19</v>
      </c>
      <c r="B13" s="28">
        <v>271722</v>
      </c>
      <c r="C13" s="13">
        <v>211571</v>
      </c>
      <c r="D13" s="13">
        <v>9562</v>
      </c>
      <c r="E13" s="34">
        <f t="shared" si="0"/>
        <v>492855</v>
      </c>
      <c r="F13" s="14">
        <v>308953</v>
      </c>
      <c r="G13" s="14">
        <v>182027</v>
      </c>
      <c r="H13" s="14">
        <v>0</v>
      </c>
      <c r="I13" s="2">
        <f t="shared" si="6"/>
        <v>490980</v>
      </c>
      <c r="J13" s="30">
        <f t="shared" si="1"/>
        <v>37231</v>
      </c>
      <c r="K13" s="9">
        <f t="shared" si="2"/>
        <v>-29544</v>
      </c>
      <c r="L13" s="9">
        <f t="shared" si="3"/>
        <v>-9562</v>
      </c>
      <c r="M13" s="34">
        <f t="shared" si="4"/>
        <v>-1875</v>
      </c>
      <c r="N13" s="3">
        <f t="shared" si="5"/>
        <v>-3.8043643668015949E-3</v>
      </c>
      <c r="O13" s="4"/>
      <c r="P13" s="4"/>
      <c r="Q13" s="4"/>
      <c r="R13" s="4"/>
      <c r="S13" s="4"/>
      <c r="T13" s="4"/>
    </row>
    <row r="14" spans="1:20">
      <c r="A14" s="6" t="s">
        <v>20</v>
      </c>
      <c r="B14" s="28">
        <v>340069</v>
      </c>
      <c r="C14" s="13">
        <v>369968</v>
      </c>
      <c r="D14" s="13">
        <v>21403</v>
      </c>
      <c r="E14" s="34">
        <f t="shared" si="0"/>
        <v>731440</v>
      </c>
      <c r="F14" s="14">
        <v>386405</v>
      </c>
      <c r="G14" s="14">
        <v>284738</v>
      </c>
      <c r="H14" s="14">
        <v>48267</v>
      </c>
      <c r="I14" s="2">
        <f t="shared" si="6"/>
        <v>719410</v>
      </c>
      <c r="J14" s="30">
        <f t="shared" si="1"/>
        <v>46336</v>
      </c>
      <c r="K14" s="9">
        <f t="shared" si="2"/>
        <v>-85230</v>
      </c>
      <c r="L14" s="9">
        <f t="shared" si="3"/>
        <v>26864</v>
      </c>
      <c r="M14" s="34">
        <f t="shared" si="4"/>
        <v>-12030</v>
      </c>
      <c r="N14" s="3">
        <f t="shared" si="5"/>
        <v>-1.6447008640489993E-2</v>
      </c>
      <c r="O14" s="4"/>
      <c r="P14" s="4"/>
      <c r="Q14" s="4"/>
      <c r="R14" s="4"/>
      <c r="S14" s="4"/>
      <c r="T14" s="4"/>
    </row>
    <row r="15" spans="1:20">
      <c r="A15" s="6" t="s">
        <v>21</v>
      </c>
      <c r="B15" s="27">
        <v>1007551</v>
      </c>
      <c r="C15" s="2">
        <v>1245673</v>
      </c>
      <c r="D15" s="2">
        <v>65269</v>
      </c>
      <c r="E15" s="34">
        <f t="shared" si="0"/>
        <v>2318493</v>
      </c>
      <c r="F15" s="2">
        <v>934774</v>
      </c>
      <c r="G15" s="2">
        <v>959302</v>
      </c>
      <c r="H15" s="2">
        <v>22207</v>
      </c>
      <c r="I15" s="2">
        <f t="shared" si="6"/>
        <v>1916283</v>
      </c>
      <c r="J15" s="30">
        <f t="shared" si="1"/>
        <v>-72777</v>
      </c>
      <c r="K15" s="9">
        <f t="shared" si="2"/>
        <v>-286371</v>
      </c>
      <c r="L15" s="9">
        <f t="shared" si="3"/>
        <v>-43062</v>
      </c>
      <c r="M15" s="34">
        <f t="shared" si="4"/>
        <v>-402210</v>
      </c>
      <c r="N15" s="3">
        <f t="shared" si="5"/>
        <v>-0.1734790659277384</v>
      </c>
      <c r="O15" s="4"/>
      <c r="P15" s="4"/>
      <c r="Q15" s="4"/>
      <c r="R15" s="4"/>
      <c r="S15" s="4"/>
      <c r="T15" s="4"/>
    </row>
    <row r="16" spans="1:20">
      <c r="A16" s="6" t="s">
        <v>22</v>
      </c>
      <c r="B16" s="27">
        <v>92632</v>
      </c>
      <c r="C16" s="2">
        <v>134728</v>
      </c>
      <c r="D16" s="2">
        <v>7216</v>
      </c>
      <c r="E16" s="34">
        <f t="shared" si="0"/>
        <v>234576</v>
      </c>
      <c r="F16" s="6">
        <v>76578</v>
      </c>
      <c r="G16" s="6">
        <v>75564</v>
      </c>
      <c r="H16" s="2">
        <v>47495</v>
      </c>
      <c r="I16" s="2">
        <f t="shared" si="6"/>
        <v>199637</v>
      </c>
      <c r="J16" s="30">
        <f t="shared" si="1"/>
        <v>-16054</v>
      </c>
      <c r="K16" s="9">
        <f t="shared" si="2"/>
        <v>-59164</v>
      </c>
      <c r="L16" s="9">
        <f t="shared" si="3"/>
        <v>40279</v>
      </c>
      <c r="M16" s="34">
        <f t="shared" si="4"/>
        <v>-34939</v>
      </c>
      <c r="N16" s="3">
        <f t="shared" si="5"/>
        <v>-0.14894533115067185</v>
      </c>
      <c r="O16" s="4"/>
      <c r="P16" s="4"/>
      <c r="Q16" s="4"/>
      <c r="R16" s="4"/>
      <c r="S16" s="4"/>
      <c r="T16" s="4"/>
    </row>
    <row r="17" spans="1:20">
      <c r="A17" s="6" t="s">
        <v>23</v>
      </c>
      <c r="B17" s="27">
        <v>89741</v>
      </c>
      <c r="C17" s="2">
        <v>190797</v>
      </c>
      <c r="D17" s="2">
        <v>9599</v>
      </c>
      <c r="E17" s="34">
        <f t="shared" si="0"/>
        <v>290137</v>
      </c>
      <c r="F17" s="5">
        <v>0</v>
      </c>
      <c r="G17" s="2">
        <v>124309</v>
      </c>
      <c r="H17" s="2">
        <v>140512</v>
      </c>
      <c r="I17" s="2">
        <f t="shared" si="6"/>
        <v>264821</v>
      </c>
      <c r="J17" s="30">
        <f t="shared" si="1"/>
        <v>-89741</v>
      </c>
      <c r="K17" s="9">
        <f t="shared" si="2"/>
        <v>-66488</v>
      </c>
      <c r="L17" s="9">
        <f t="shared" si="3"/>
        <v>130913</v>
      </c>
      <c r="M17" s="34">
        <f t="shared" si="4"/>
        <v>-25316</v>
      </c>
      <c r="N17" s="3">
        <f t="shared" si="5"/>
        <v>-8.7255331102203446E-2</v>
      </c>
      <c r="O17" s="4"/>
      <c r="P17" s="4"/>
      <c r="Q17" s="4"/>
      <c r="R17" s="4"/>
      <c r="S17" s="4"/>
      <c r="T17" s="4"/>
    </row>
    <row r="18" spans="1:20">
      <c r="A18" s="6" t="s">
        <v>24</v>
      </c>
      <c r="B18" s="27">
        <v>445308</v>
      </c>
      <c r="C18" s="2">
        <v>639151</v>
      </c>
      <c r="D18" s="2">
        <v>32927</v>
      </c>
      <c r="E18" s="34">
        <f t="shared" si="0"/>
        <v>1117386</v>
      </c>
      <c r="F18" s="2">
        <v>492414</v>
      </c>
      <c r="G18" s="2">
        <v>463133</v>
      </c>
      <c r="H18" s="2">
        <v>9943</v>
      </c>
      <c r="I18" s="2">
        <f t="shared" si="6"/>
        <v>965490</v>
      </c>
      <c r="J18" s="30">
        <f t="shared" si="1"/>
        <v>47106</v>
      </c>
      <c r="K18" s="9">
        <f t="shared" si="2"/>
        <v>-176018</v>
      </c>
      <c r="L18" s="9">
        <f t="shared" si="3"/>
        <v>-22984</v>
      </c>
      <c r="M18" s="34">
        <f t="shared" si="4"/>
        <v>-151896</v>
      </c>
      <c r="N18" s="3">
        <f t="shared" si="5"/>
        <v>-0.13593869978682388</v>
      </c>
      <c r="O18" s="4"/>
      <c r="P18" s="4"/>
      <c r="Q18" s="4"/>
      <c r="R18" s="4"/>
      <c r="S18" s="4"/>
      <c r="T18" s="4"/>
    </row>
    <row r="19" spans="1:20">
      <c r="A19" s="6" t="s">
        <v>25</v>
      </c>
      <c r="B19" s="27">
        <v>20717</v>
      </c>
      <c r="C19" s="2">
        <v>22579</v>
      </c>
      <c r="D19" s="2">
        <v>2082</v>
      </c>
      <c r="E19" s="34">
        <f t="shared" si="0"/>
        <v>45378</v>
      </c>
      <c r="F19" s="6">
        <v>29164</v>
      </c>
      <c r="G19" s="6">
        <v>23533</v>
      </c>
      <c r="H19" s="2">
        <v>0</v>
      </c>
      <c r="I19" s="2">
        <f t="shared" si="6"/>
        <v>52697</v>
      </c>
      <c r="J19" s="30">
        <f t="shared" si="1"/>
        <v>8447</v>
      </c>
      <c r="K19" s="9">
        <f t="shared" si="2"/>
        <v>954</v>
      </c>
      <c r="L19" s="9">
        <f t="shared" si="3"/>
        <v>-2082</v>
      </c>
      <c r="M19" s="34">
        <f t="shared" si="4"/>
        <v>7319</v>
      </c>
      <c r="N19" s="3">
        <f t="shared" si="5"/>
        <v>0.16128961170611308</v>
      </c>
      <c r="O19" s="4"/>
      <c r="P19" s="4"/>
      <c r="Q19" s="4"/>
      <c r="R19" s="4"/>
      <c r="S19" s="4"/>
      <c r="T19" s="4"/>
    </row>
    <row r="20" spans="1:20">
      <c r="A20" s="6" t="s">
        <v>26</v>
      </c>
      <c r="B20" s="27">
        <v>678736</v>
      </c>
      <c r="C20" s="2">
        <v>792334</v>
      </c>
      <c r="D20" s="2">
        <v>48030</v>
      </c>
      <c r="E20" s="34">
        <f t="shared" si="0"/>
        <v>1519100</v>
      </c>
      <c r="F20" s="2">
        <v>847284</v>
      </c>
      <c r="G20" s="2">
        <v>637531</v>
      </c>
      <c r="H20" s="2">
        <v>0</v>
      </c>
      <c r="I20" s="2">
        <f t="shared" si="6"/>
        <v>1484815</v>
      </c>
      <c r="J20" s="30">
        <f t="shared" si="1"/>
        <v>168548</v>
      </c>
      <c r="K20" s="9">
        <f t="shared" si="2"/>
        <v>-154803</v>
      </c>
      <c r="L20" s="9">
        <f t="shared" si="3"/>
        <v>-48030</v>
      </c>
      <c r="M20" s="34">
        <f t="shared" si="4"/>
        <v>-34285</v>
      </c>
      <c r="N20" s="3">
        <f t="shared" si="5"/>
        <v>-2.2569284444737017E-2</v>
      </c>
      <c r="O20" s="4"/>
      <c r="P20" s="4"/>
      <c r="Q20" s="4"/>
      <c r="R20" s="4"/>
      <c r="S20" s="4"/>
      <c r="T20" s="4"/>
    </row>
    <row r="21" spans="1:20">
      <c r="A21" s="6" t="s">
        <v>27</v>
      </c>
      <c r="B21" s="27">
        <v>634565</v>
      </c>
      <c r="C21" s="2">
        <v>928717</v>
      </c>
      <c r="D21" s="2">
        <v>41448</v>
      </c>
      <c r="E21" s="34">
        <f t="shared" si="0"/>
        <v>1604730</v>
      </c>
      <c r="F21" s="10">
        <v>853983</v>
      </c>
      <c r="G21" s="6">
        <v>609932</v>
      </c>
      <c r="H21" s="2">
        <v>30131</v>
      </c>
      <c r="I21" s="2">
        <f t="shared" si="6"/>
        <v>1494046</v>
      </c>
      <c r="J21" s="30">
        <f t="shared" si="1"/>
        <v>219418</v>
      </c>
      <c r="K21" s="9">
        <f t="shared" si="2"/>
        <v>-318785</v>
      </c>
      <c r="L21" s="9">
        <f t="shared" si="3"/>
        <v>-11317</v>
      </c>
      <c r="M21" s="34">
        <f t="shared" si="4"/>
        <v>-110684</v>
      </c>
      <c r="N21" s="3">
        <f t="shared" si="5"/>
        <v>-6.8973596804446854E-2</v>
      </c>
      <c r="O21" s="4"/>
      <c r="P21" s="4"/>
      <c r="Q21" s="4"/>
      <c r="R21" s="4"/>
      <c r="S21" s="4"/>
      <c r="T21" s="4"/>
    </row>
    <row r="22" spans="1:20">
      <c r="A22" s="6" t="s">
        <v>28</v>
      </c>
      <c r="B22" s="27">
        <v>631232</v>
      </c>
      <c r="C22" s="2">
        <v>435274</v>
      </c>
      <c r="D22" s="2">
        <v>27066</v>
      </c>
      <c r="E22" s="34">
        <f t="shared" si="0"/>
        <v>1093572</v>
      </c>
      <c r="F22" s="2">
        <v>711557</v>
      </c>
      <c r="G22" s="2">
        <v>264536</v>
      </c>
      <c r="H22" s="2">
        <v>0</v>
      </c>
      <c r="I22" s="2">
        <f t="shared" si="6"/>
        <v>976093</v>
      </c>
      <c r="J22" s="30">
        <f t="shared" si="1"/>
        <v>80325</v>
      </c>
      <c r="K22" s="9">
        <f t="shared" si="2"/>
        <v>-170738</v>
      </c>
      <c r="L22" s="9">
        <f t="shared" si="3"/>
        <v>-27066</v>
      </c>
      <c r="M22" s="34">
        <f t="shared" si="4"/>
        <v>-117479</v>
      </c>
      <c r="N22" s="3">
        <f t="shared" si="5"/>
        <v>-0.1074268543817874</v>
      </c>
      <c r="O22" s="4"/>
      <c r="P22" s="4"/>
      <c r="Q22" s="4"/>
      <c r="R22" s="4"/>
      <c r="S22" s="4"/>
      <c r="T22" s="4"/>
    </row>
    <row r="23" spans="1:20">
      <c r="A23" s="6" t="s">
        <v>29</v>
      </c>
      <c r="B23" s="27">
        <v>33417</v>
      </c>
      <c r="C23" s="2">
        <v>72823</v>
      </c>
      <c r="D23" s="2">
        <v>3313</v>
      </c>
      <c r="E23" s="34">
        <f t="shared" si="0"/>
        <v>109553</v>
      </c>
      <c r="F23" s="6">
        <v>53860</v>
      </c>
      <c r="G23" s="6">
        <v>64272</v>
      </c>
      <c r="H23" s="2">
        <v>0</v>
      </c>
      <c r="I23" s="2">
        <f t="shared" si="6"/>
        <v>118132</v>
      </c>
      <c r="J23" s="30">
        <f t="shared" si="1"/>
        <v>20443</v>
      </c>
      <c r="K23" s="9">
        <f t="shared" si="2"/>
        <v>-8551</v>
      </c>
      <c r="L23" s="9">
        <f t="shared" si="3"/>
        <v>-3313</v>
      </c>
      <c r="M23" s="34">
        <f t="shared" si="4"/>
        <v>8579</v>
      </c>
      <c r="N23" s="3">
        <f t="shared" si="5"/>
        <v>7.8309128914771847E-2</v>
      </c>
      <c r="O23" s="4"/>
      <c r="P23" s="4"/>
      <c r="Q23" s="4"/>
      <c r="R23" s="4"/>
      <c r="S23" s="4"/>
      <c r="T23" s="4"/>
    </row>
    <row r="24" spans="1:20">
      <c r="A24" s="6" t="s">
        <v>30</v>
      </c>
      <c r="B24" s="27">
        <v>43845</v>
      </c>
      <c r="C24" s="2">
        <v>118815</v>
      </c>
      <c r="D24" s="2">
        <v>6359</v>
      </c>
      <c r="E24" s="34">
        <f t="shared" si="0"/>
        <v>169019</v>
      </c>
      <c r="F24" s="5">
        <v>0</v>
      </c>
      <c r="G24" s="6">
        <v>43504</v>
      </c>
      <c r="H24" s="2">
        <v>114025</v>
      </c>
      <c r="I24" s="2">
        <f t="shared" si="6"/>
        <v>157529</v>
      </c>
      <c r="J24" s="30">
        <f t="shared" si="1"/>
        <v>-43845</v>
      </c>
      <c r="K24" s="9">
        <f t="shared" si="2"/>
        <v>-75311</v>
      </c>
      <c r="L24" s="9">
        <f t="shared" si="3"/>
        <v>107666</v>
      </c>
      <c r="M24" s="34">
        <f t="shared" si="4"/>
        <v>-11490</v>
      </c>
      <c r="N24" s="3">
        <f t="shared" si="5"/>
        <v>-6.7980522899792326E-2</v>
      </c>
      <c r="O24" s="4"/>
      <c r="P24" s="4"/>
      <c r="Q24" s="4"/>
      <c r="R24" s="4"/>
      <c r="S24" s="4"/>
      <c r="T24" s="4"/>
    </row>
    <row r="25" spans="1:20">
      <c r="A25" s="6" t="s">
        <v>31</v>
      </c>
      <c r="B25" s="27">
        <v>107164</v>
      </c>
      <c r="C25" s="2">
        <v>206200</v>
      </c>
      <c r="D25" s="2">
        <v>9597</v>
      </c>
      <c r="E25" s="34">
        <f t="shared" si="0"/>
        <v>322961</v>
      </c>
      <c r="F25" s="2">
        <v>89838</v>
      </c>
      <c r="G25" s="2">
        <v>147547</v>
      </c>
      <c r="H25" s="2">
        <v>79278</v>
      </c>
      <c r="I25" s="2">
        <f t="shared" si="6"/>
        <v>316663</v>
      </c>
      <c r="J25" s="30">
        <f t="shared" si="1"/>
        <v>-17326</v>
      </c>
      <c r="K25" s="9">
        <f t="shared" si="2"/>
        <v>-58653</v>
      </c>
      <c r="L25" s="9">
        <f t="shared" si="3"/>
        <v>69681</v>
      </c>
      <c r="M25" s="34">
        <f t="shared" si="4"/>
        <v>-6298</v>
      </c>
      <c r="N25" s="3">
        <f t="shared" si="5"/>
        <v>-1.9500806598939192E-2</v>
      </c>
      <c r="O25" s="4"/>
      <c r="P25" s="4"/>
      <c r="Q25" s="4"/>
      <c r="R25" s="4"/>
      <c r="S25" s="4"/>
      <c r="T25" s="4"/>
    </row>
    <row r="26" spans="1:20">
      <c r="A26" s="6" t="s">
        <v>33</v>
      </c>
      <c r="B26" s="28">
        <v>418</v>
      </c>
      <c r="C26" s="13">
        <v>4507</v>
      </c>
      <c r="D26" s="13">
        <v>279</v>
      </c>
      <c r="E26" s="34">
        <f t="shared" si="0"/>
        <v>5204</v>
      </c>
      <c r="F26" s="15">
        <v>0</v>
      </c>
      <c r="G26" s="14">
        <v>6619</v>
      </c>
      <c r="H26" s="2">
        <v>0</v>
      </c>
      <c r="I26" s="2">
        <f t="shared" si="6"/>
        <v>6619</v>
      </c>
      <c r="J26" s="30">
        <f t="shared" si="1"/>
        <v>-418</v>
      </c>
      <c r="K26" s="9">
        <f t="shared" si="2"/>
        <v>2112</v>
      </c>
      <c r="L26" s="9">
        <f t="shared" si="3"/>
        <v>-279</v>
      </c>
      <c r="M26" s="34">
        <f t="shared" si="4"/>
        <v>1415</v>
      </c>
      <c r="N26" s="3">
        <f t="shared" si="5"/>
        <v>0.27190622598001535</v>
      </c>
      <c r="O26" s="4"/>
      <c r="P26" s="4"/>
      <c r="Q26" s="4"/>
      <c r="R26" s="4"/>
      <c r="S26" s="4"/>
      <c r="T26" s="4"/>
    </row>
    <row r="27" spans="1:20">
      <c r="A27" s="6" t="s">
        <v>32</v>
      </c>
      <c r="B27" s="27">
        <v>3193</v>
      </c>
      <c r="C27" s="2">
        <v>34676</v>
      </c>
      <c r="D27" s="2">
        <v>990</v>
      </c>
      <c r="E27" s="34">
        <f t="shared" si="0"/>
        <v>38859</v>
      </c>
      <c r="F27" s="5">
        <v>0</v>
      </c>
      <c r="G27" s="6">
        <v>15146</v>
      </c>
      <c r="H27" s="2">
        <v>30270</v>
      </c>
      <c r="I27" s="2">
        <f t="shared" si="6"/>
        <v>45416</v>
      </c>
      <c r="J27" s="30">
        <f t="shared" si="1"/>
        <v>-3193</v>
      </c>
      <c r="K27" s="9">
        <f t="shared" si="2"/>
        <v>-19530</v>
      </c>
      <c r="L27" s="9">
        <f t="shared" si="3"/>
        <v>29280</v>
      </c>
      <c r="M27" s="34">
        <f t="shared" si="4"/>
        <v>6557</v>
      </c>
      <c r="N27" s="3">
        <f t="shared" si="5"/>
        <v>0.16873825883321752</v>
      </c>
      <c r="O27" s="4"/>
      <c r="P27" s="4"/>
      <c r="Q27" s="4"/>
      <c r="R27" s="4"/>
      <c r="S27" s="4"/>
      <c r="T27" s="4"/>
    </row>
    <row r="28" spans="1:20">
      <c r="A28" s="6" t="s">
        <v>34</v>
      </c>
      <c r="B28" s="27">
        <v>214141</v>
      </c>
      <c r="C28" s="2">
        <v>159891</v>
      </c>
      <c r="D28" s="2">
        <v>9662</v>
      </c>
      <c r="E28" s="34">
        <f t="shared" si="0"/>
        <v>383694</v>
      </c>
      <c r="F28" s="2">
        <v>232900</v>
      </c>
      <c r="G28" s="2">
        <v>175862</v>
      </c>
      <c r="H28" s="2">
        <v>0</v>
      </c>
      <c r="I28" s="2">
        <f t="shared" si="6"/>
        <v>408762</v>
      </c>
      <c r="J28" s="30">
        <f t="shared" si="1"/>
        <v>18759</v>
      </c>
      <c r="K28" s="9">
        <f t="shared" si="2"/>
        <v>15971</v>
      </c>
      <c r="L28" s="9">
        <f t="shared" si="3"/>
        <v>-9662</v>
      </c>
      <c r="M28" s="34">
        <f t="shared" si="4"/>
        <v>25068</v>
      </c>
      <c r="N28" s="3">
        <f t="shared" si="5"/>
        <v>6.5333312483385197E-2</v>
      </c>
      <c r="O28" s="4"/>
      <c r="P28" s="4"/>
      <c r="Q28" s="4"/>
      <c r="R28" s="4"/>
      <c r="S28" s="4"/>
      <c r="T28" s="4"/>
    </row>
    <row r="29" spans="1:20">
      <c r="A29" s="20" t="s">
        <v>35</v>
      </c>
      <c r="B29" s="29">
        <v>883158</v>
      </c>
      <c r="C29" s="21">
        <v>730461</v>
      </c>
      <c r="D29" s="21">
        <v>39469</v>
      </c>
      <c r="E29" s="35">
        <f t="shared" si="0"/>
        <v>1653088</v>
      </c>
      <c r="F29" s="21">
        <v>993300</v>
      </c>
      <c r="G29" s="21">
        <v>450647</v>
      </c>
      <c r="H29" s="21">
        <v>14925</v>
      </c>
      <c r="I29" s="21">
        <f t="shared" si="6"/>
        <v>1458872</v>
      </c>
      <c r="J29" s="37">
        <f t="shared" si="1"/>
        <v>110142</v>
      </c>
      <c r="K29" s="22">
        <f t="shared" si="2"/>
        <v>-279814</v>
      </c>
      <c r="L29" s="22">
        <f t="shared" si="3"/>
        <v>-24544</v>
      </c>
      <c r="M29" s="35">
        <f t="shared" si="4"/>
        <v>-194216</v>
      </c>
      <c r="N29" s="23">
        <f t="shared" si="5"/>
        <v>-0.11748678836214406</v>
      </c>
      <c r="O29" s="4"/>
      <c r="P29" s="4"/>
      <c r="Q29" s="4"/>
      <c r="R29" s="4"/>
      <c r="S29" s="4"/>
      <c r="T29" s="4"/>
    </row>
    <row r="30" spans="1:20">
      <c r="A30" s="6"/>
      <c r="B30" s="27"/>
      <c r="C30" s="2"/>
      <c r="D30" s="2"/>
      <c r="E30" s="34"/>
      <c r="F30" s="2"/>
      <c r="G30" s="2"/>
      <c r="H30" s="2"/>
      <c r="I30" s="2"/>
      <c r="J30" s="30"/>
      <c r="K30" s="9"/>
      <c r="L30" s="9"/>
      <c r="M30" s="34"/>
      <c r="N30" s="3"/>
      <c r="O30" s="4"/>
      <c r="P30" s="4"/>
      <c r="Q30" s="4"/>
      <c r="R30" s="4"/>
      <c r="S30" s="4"/>
      <c r="T30" s="4"/>
    </row>
    <row r="31" spans="1:20">
      <c r="A31" s="11" t="s">
        <v>0</v>
      </c>
      <c r="B31" s="30">
        <f>SUM(B8:B29)</f>
        <v>6093578</v>
      </c>
      <c r="C31" s="9">
        <f t="shared" ref="C31:M31" si="7">SUM(C8:C29)</f>
        <v>6891139</v>
      </c>
      <c r="D31" s="9">
        <f t="shared" si="7"/>
        <v>369588</v>
      </c>
      <c r="E31" s="36">
        <f t="shared" si="7"/>
        <v>13354305</v>
      </c>
      <c r="F31" s="9">
        <f t="shared" si="7"/>
        <v>6684089</v>
      </c>
      <c r="G31" s="9">
        <f t="shared" si="7"/>
        <v>4990677</v>
      </c>
      <c r="H31" s="9">
        <f t="shared" si="7"/>
        <v>587018</v>
      </c>
      <c r="I31" s="9">
        <f t="shared" si="7"/>
        <v>12261784</v>
      </c>
      <c r="J31" s="30">
        <f t="shared" si="7"/>
        <v>590511</v>
      </c>
      <c r="K31" s="9">
        <f t="shared" si="7"/>
        <v>-1900462</v>
      </c>
      <c r="L31" s="9">
        <f t="shared" si="7"/>
        <v>217430</v>
      </c>
      <c r="M31" s="36">
        <f t="shared" si="7"/>
        <v>-1092521</v>
      </c>
      <c r="N31" s="3">
        <f t="shared" si="5"/>
        <v>-8.1810397471077684E-2</v>
      </c>
      <c r="O31" s="4"/>
      <c r="P31" s="4"/>
      <c r="Q31" s="4"/>
      <c r="R31" s="4"/>
      <c r="S31" s="4"/>
      <c r="T31" s="4"/>
    </row>
    <row r="32" spans="1:20">
      <c r="A32" s="11"/>
      <c r="B32" s="30"/>
      <c r="C32" s="9"/>
      <c r="D32" s="9"/>
      <c r="E32" s="36"/>
      <c r="F32" s="9"/>
      <c r="G32" s="9"/>
      <c r="H32" s="9"/>
      <c r="I32" s="9"/>
      <c r="J32" s="30"/>
      <c r="K32" s="9"/>
      <c r="L32" s="9"/>
      <c r="M32" s="36"/>
      <c r="N32" s="3"/>
      <c r="O32" s="4"/>
      <c r="P32" s="4"/>
      <c r="Q32" s="4"/>
      <c r="R32" s="4"/>
      <c r="S32" s="4"/>
      <c r="T32" s="4"/>
    </row>
    <row r="33" spans="1:20">
      <c r="A33" s="11" t="s">
        <v>43</v>
      </c>
      <c r="B33" s="30">
        <f>B8+B9+B10+B11+B12+B13+B14+B15+B16+B18+B19+B20+B22+B23+B25+B28+B29</f>
        <v>5321816</v>
      </c>
      <c r="C33" s="9">
        <f t="shared" ref="C33:D33" si="8">C8+C9+C10+C11+C12+C13+C14+C15+C16+C18+C19+C20+C22+C23+C25+C28+C29</f>
        <v>5613627</v>
      </c>
      <c r="D33" s="9">
        <f t="shared" si="8"/>
        <v>310913</v>
      </c>
      <c r="E33" s="36">
        <f t="shared" ref="E33:M34" si="9">E8+E9+E10+E11+E12+E13+E14+E15+E16+E18+E19+E20+E22+E23+E25+E28+E29</f>
        <v>11246356</v>
      </c>
      <c r="F33" s="9">
        <f t="shared" si="9"/>
        <v>5830106</v>
      </c>
      <c r="G33" s="9">
        <f t="shared" si="9"/>
        <v>4191167</v>
      </c>
      <c r="H33" s="9">
        <f t="shared" si="9"/>
        <v>272080</v>
      </c>
      <c r="I33" s="9">
        <f t="shared" si="9"/>
        <v>10293353</v>
      </c>
      <c r="J33" s="30">
        <f>J8+J9+J10+J11+J12+J13+J14+J15+J16+J18+J19+J20+J22+J23+J25+J28+J29</f>
        <v>508290</v>
      </c>
      <c r="K33" s="9">
        <f t="shared" si="9"/>
        <v>-1422460</v>
      </c>
      <c r="L33" s="9">
        <f t="shared" si="9"/>
        <v>-38833</v>
      </c>
      <c r="M33" s="36">
        <f t="shared" si="9"/>
        <v>-953003</v>
      </c>
      <c r="N33" s="3">
        <f t="shared" si="5"/>
        <v>-8.4738825624940201E-2</v>
      </c>
      <c r="O33" s="4"/>
      <c r="P33" s="4"/>
      <c r="Q33" s="4"/>
      <c r="R33" s="4"/>
      <c r="S33" s="4"/>
      <c r="T33" s="4"/>
    </row>
    <row r="34" spans="1:20">
      <c r="A34" s="11" t="s">
        <v>2</v>
      </c>
      <c r="B34" s="30">
        <f>B31-B33</f>
        <v>771762</v>
      </c>
      <c r="C34" s="9">
        <f t="shared" ref="C34:I34" si="10">C31-C33</f>
        <v>1277512</v>
      </c>
      <c r="D34" s="9">
        <f t="shared" si="10"/>
        <v>58675</v>
      </c>
      <c r="E34" s="36">
        <f t="shared" si="10"/>
        <v>2107949</v>
      </c>
      <c r="F34" s="9">
        <f t="shared" si="10"/>
        <v>853983</v>
      </c>
      <c r="G34" s="9">
        <f t="shared" si="10"/>
        <v>799510</v>
      </c>
      <c r="H34" s="9">
        <f t="shared" si="10"/>
        <v>314938</v>
      </c>
      <c r="I34" s="9">
        <f t="shared" si="10"/>
        <v>1968431</v>
      </c>
      <c r="J34" s="30">
        <f>F34-B34</f>
        <v>82221</v>
      </c>
      <c r="K34" s="9">
        <f>G34-C34</f>
        <v>-478002</v>
      </c>
      <c r="L34" s="9">
        <f>H34-D34</f>
        <v>256263</v>
      </c>
      <c r="M34" s="9">
        <f>I34-E34</f>
        <v>-139518</v>
      </c>
      <c r="N34" s="38">
        <f t="shared" si="5"/>
        <v>-6.6186610776636443E-2</v>
      </c>
      <c r="O34" s="4"/>
      <c r="P34" s="4"/>
      <c r="Q34" s="4"/>
      <c r="R34" s="4"/>
      <c r="S34" s="4"/>
      <c r="T34" s="4"/>
    </row>
    <row r="35" spans="1:20">
      <c r="A35" s="11"/>
      <c r="B35" s="9"/>
      <c r="C35" s="9"/>
      <c r="D35" s="9"/>
      <c r="E35" s="9"/>
      <c r="F35" s="9"/>
      <c r="G35" s="9"/>
      <c r="H35" s="9"/>
      <c r="I35" s="9"/>
      <c r="J35" s="6"/>
      <c r="K35" s="6"/>
      <c r="L35" s="6"/>
      <c r="M35" s="6"/>
      <c r="N35" s="6"/>
      <c r="O35" s="4"/>
      <c r="P35" s="4"/>
      <c r="Q35" s="4"/>
      <c r="R35" s="4"/>
      <c r="S35" s="4"/>
      <c r="T35" s="4"/>
    </row>
    <row r="36" spans="1:20">
      <c r="A36" s="11"/>
      <c r="B36" s="6"/>
      <c r="C36" s="9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4"/>
      <c r="P36" s="4"/>
      <c r="Q36" s="4"/>
      <c r="R36" s="4"/>
      <c r="S36" s="4"/>
      <c r="T36" s="4"/>
    </row>
    <row r="37" spans="1:20">
      <c r="A37" s="11"/>
      <c r="B37" s="6"/>
      <c r="C37" s="9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4"/>
      <c r="P37" s="4"/>
      <c r="Q37" s="4"/>
      <c r="R37" s="4"/>
      <c r="S37" s="4"/>
      <c r="T37" s="4"/>
    </row>
    <row r="38" spans="1:20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4"/>
      <c r="P38" s="4"/>
      <c r="Q38" s="4"/>
      <c r="R38" s="4"/>
      <c r="S38" s="4"/>
      <c r="T38" s="4"/>
    </row>
    <row r="39" spans="1:20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4"/>
      <c r="P39" s="4"/>
      <c r="Q39" s="4"/>
      <c r="R39" s="4"/>
      <c r="S39" s="4"/>
      <c r="T39" s="4"/>
    </row>
  </sheetData>
  <mergeCells count="16">
    <mergeCell ref="M5:M7"/>
    <mergeCell ref="F4:I4"/>
    <mergeCell ref="J4:M4"/>
    <mergeCell ref="N5:N7"/>
    <mergeCell ref="B5:B7"/>
    <mergeCell ref="C5:C7"/>
    <mergeCell ref="D5:D7"/>
    <mergeCell ref="E5:E7"/>
    <mergeCell ref="I5:I7"/>
    <mergeCell ref="B4:E4"/>
    <mergeCell ref="F5:F7"/>
    <mergeCell ref="G5:G7"/>
    <mergeCell ref="H5:H7"/>
    <mergeCell ref="J5:J7"/>
    <mergeCell ref="K5:K7"/>
    <mergeCell ref="L5:L7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"/>
  <sheetViews>
    <sheetView workbookViewId="0">
      <selection activeCell="A8" sqref="A8"/>
    </sheetView>
  </sheetViews>
  <sheetFormatPr baseColWidth="10" defaultRowHeight="15" x14ac:dyDescent="0"/>
  <cols>
    <col min="1" max="1" width="21.6640625" customWidth="1"/>
    <col min="2" max="2" width="13.33203125" customWidth="1"/>
  </cols>
  <sheetData>
    <row r="2" spans="1:5">
      <c r="A2" t="s">
        <v>3</v>
      </c>
      <c r="B2" t="s">
        <v>5</v>
      </c>
      <c r="C2" t="s">
        <v>6</v>
      </c>
      <c r="D2" t="s">
        <v>7</v>
      </c>
      <c r="E2" t="s">
        <v>8</v>
      </c>
    </row>
    <row r="3" spans="1:5">
      <c r="A3" t="s">
        <v>4</v>
      </c>
      <c r="B3">
        <v>12709746</v>
      </c>
      <c r="C3">
        <v>8428022</v>
      </c>
      <c r="D3">
        <v>8295599</v>
      </c>
      <c r="E3">
        <f>C3/B3</f>
        <v>0.66311490410587282</v>
      </c>
    </row>
    <row r="4" spans="1:5">
      <c r="A4" t="s">
        <v>9</v>
      </c>
      <c r="B4">
        <v>5801610</v>
      </c>
      <c r="C4">
        <v>4084113</v>
      </c>
      <c r="D4">
        <v>3966185</v>
      </c>
      <c r="E4">
        <f>C4/B4</f>
        <v>0.70396200365071071</v>
      </c>
    </row>
    <row r="5" spans="1:5">
      <c r="A5" t="s">
        <v>10</v>
      </c>
      <c r="B5">
        <f>B3+B4</f>
        <v>18511356</v>
      </c>
      <c r="C5">
        <f t="shared" ref="C5:D5" si="0">C3+C4</f>
        <v>12512135</v>
      </c>
      <c r="D5">
        <f t="shared" si="0"/>
        <v>12261784</v>
      </c>
      <c r="E5">
        <f>C5/B5</f>
        <v>0.67591671836466216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Sheet3</vt:lpstr>
      <vt:lpstr>Votes by Party</vt:lpstr>
      <vt:lpstr>Turnout</vt:lpstr>
    </vt:vector>
  </TitlesOfParts>
  <Company>Stanford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Kharis Templeman</dc:creator>
  <cp:lastModifiedBy>Kharis Templeman</cp:lastModifiedBy>
  <dcterms:created xsi:type="dcterms:W3CDTF">2014-12-29T22:25:31Z</dcterms:created>
  <dcterms:modified xsi:type="dcterms:W3CDTF">2015-01-15T16:21:02Z</dcterms:modified>
</cp:coreProperties>
</file>